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84B5FFA8-CD2D-44A1-B808-917BC27C720F}" xr6:coauthVersionLast="41" xr6:coauthVersionMax="41" xr10:uidLastSave="{00000000-0000-0000-0000-000000000000}"/>
  <bookViews>
    <workbookView xWindow="-120" yWindow="-120" windowWidth="20730" windowHeight="11160" activeTab="1" xr2:uid="{00000000-000D-0000-FFFF-FFFF00000000}"/>
  </bookViews>
  <sheets>
    <sheet name="RSA MEM" sheetId="2" r:id="rId1"/>
    <sheet name="SPFA Q4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2" i="1" l="1"/>
  <c r="G10" i="2"/>
  <c r="F10" i="2"/>
  <c r="E10" i="2"/>
  <c r="D10" i="2"/>
  <c r="C10" i="2"/>
  <c r="B10" i="2"/>
  <c r="H9" i="2"/>
  <c r="H8" i="2"/>
  <c r="H7" i="2"/>
  <c r="H6" i="2"/>
  <c r="H5" i="2"/>
  <c r="H4" i="2"/>
  <c r="H10" i="2" s="1"/>
  <c r="I10" i="2" s="1"/>
  <c r="G32" i="1"/>
  <c r="C32" i="1"/>
  <c r="I25" i="1"/>
  <c r="I32" i="1" s="1"/>
  <c r="H25" i="1"/>
  <c r="H32" i="1" s="1"/>
  <c r="G25" i="1"/>
  <c r="F25" i="1"/>
  <c r="F32" i="1" s="1"/>
  <c r="E25" i="1"/>
  <c r="E32" i="1" s="1"/>
  <c r="D25" i="1"/>
  <c r="D32" i="1" s="1"/>
  <c r="C25" i="1"/>
  <c r="B25" i="1"/>
  <c r="I21" i="1"/>
  <c r="H21" i="1"/>
  <c r="G21" i="1"/>
  <c r="F21" i="1"/>
  <c r="E21" i="1"/>
  <c r="D21" i="1"/>
  <c r="C21" i="1"/>
  <c r="B21" i="1"/>
  <c r="I17" i="1"/>
  <c r="H17" i="1"/>
  <c r="G17" i="1"/>
  <c r="F17" i="1"/>
  <c r="E17" i="1"/>
  <c r="D17" i="1"/>
  <c r="C17" i="1"/>
  <c r="B17" i="1"/>
  <c r="I10" i="1"/>
  <c r="J10" i="1" s="1"/>
  <c r="H10" i="1"/>
  <c r="G10" i="1"/>
  <c r="F10" i="1"/>
  <c r="E10" i="1"/>
  <c r="D10" i="1"/>
  <c r="C10" i="1"/>
  <c r="B10" i="1"/>
  <c r="J32" i="1" l="1"/>
  <c r="J28" i="1"/>
  <c r="J24" i="1"/>
  <c r="J20" i="1"/>
  <c r="J16" i="1"/>
  <c r="J12" i="1"/>
  <c r="J8" i="1"/>
  <c r="J29" i="1"/>
  <c r="J25" i="1"/>
  <c r="J21" i="1"/>
  <c r="J13" i="1"/>
  <c r="J9" i="1"/>
  <c r="J31" i="1"/>
  <c r="J27" i="1"/>
  <c r="J23" i="1"/>
  <c r="J19" i="1"/>
  <c r="J15" i="1"/>
  <c r="J11" i="1"/>
  <c r="J17" i="1"/>
  <c r="J30" i="1"/>
  <c r="J26" i="1"/>
  <c r="J22" i="1"/>
  <c r="J18" i="1"/>
  <c r="J14" i="1"/>
  <c r="I5" i="2"/>
  <c r="I9" i="2"/>
  <c r="I8" i="2"/>
  <c r="I6" i="2"/>
  <c r="I7" i="2"/>
  <c r="I4" i="2"/>
</calcChain>
</file>

<file path=xl/sharedStrings.xml><?xml version="1.0" encoding="utf-8"?>
<sst xmlns="http://schemas.openxmlformats.org/spreadsheetml/2006/main" count="72" uniqueCount="55">
  <si>
    <t>AGE GRADE AND SECTORIAL BREAKDOWN OF RSA REGISTRATIONS Q4, 2018</t>
  </si>
  <si>
    <t>Age Range</t>
  </si>
  <si>
    <t>Public Sector</t>
  </si>
  <si>
    <t>Private Sector</t>
  </si>
  <si>
    <t>Total</t>
  </si>
  <si>
    <t>Grand Total</t>
  </si>
  <si>
    <t>Male</t>
  </si>
  <si>
    <t>Female</t>
  </si>
  <si>
    <t>Number</t>
  </si>
  <si>
    <t>%</t>
  </si>
  <si>
    <t>Less than 30 yrs</t>
  </si>
  <si>
    <t>30- 39 yrs</t>
  </si>
  <si>
    <t>40- 49 yrs</t>
  </si>
  <si>
    <t>50- 59 yrs</t>
  </si>
  <si>
    <t>60- 65 yrs</t>
  </si>
  <si>
    <t>SUMMARY OF PENSION FUND ASSETS Q4, 2018</t>
  </si>
  <si>
    <t>ASSET CLASS</t>
  </si>
  <si>
    <t>Above 65 yrs</t>
  </si>
  <si>
    <t>EXISTING SCHEMES</t>
  </si>
  <si>
    <t>CPFAs</t>
  </si>
  <si>
    <t>RSA FUNDS</t>
  </si>
  <si>
    <t>TOTAL PENSION FUND ASSETS</t>
  </si>
  <si>
    <t>RSA FUND I</t>
  </si>
  <si>
    <t>RSA FUND II</t>
  </si>
  <si>
    <t>RSA FUND III</t>
  </si>
  <si>
    <t>RSA FUND IV</t>
  </si>
  <si>
    <t>TOTAL - RSA FUNDS</t>
  </si>
  <si>
    <t>N' Million</t>
  </si>
  <si>
    <t>Weight %</t>
  </si>
  <si>
    <t>Domestic Ordinary Shares</t>
  </si>
  <si>
    <t>Foreign Ordinary Shares</t>
  </si>
  <si>
    <t>-</t>
  </si>
  <si>
    <t>FGN Securities:</t>
  </si>
  <si>
    <t>FGN Bonds</t>
  </si>
  <si>
    <t>Treasury Bills</t>
  </si>
  <si>
    <t>Agency Bonds (NMRC &amp; FMBN)</t>
  </si>
  <si>
    <t>Sukuk Bonds</t>
  </si>
  <si>
    <t>Green Bonds</t>
  </si>
  <si>
    <t>State Govt. Securities</t>
  </si>
  <si>
    <t>Corporate Debt Securities</t>
  </si>
  <si>
    <t>Corporate Bonds</t>
  </si>
  <si>
    <t>Corporate Infrastructure Bonds</t>
  </si>
  <si>
    <t>Supra-National Bonds</t>
  </si>
  <si>
    <t>Local Money Market Securities:</t>
  </si>
  <si>
    <t>Banks</t>
  </si>
  <si>
    <t>Commercial Papers</t>
  </si>
  <si>
    <t>Foreign Money Market Securities</t>
  </si>
  <si>
    <t>Mutual Funds:</t>
  </si>
  <si>
    <t>Open/Close-End Funds</t>
  </si>
  <si>
    <t>Reits</t>
  </si>
  <si>
    <t>Real Estate Properties</t>
  </si>
  <si>
    <t>Private Equity Fund</t>
  </si>
  <si>
    <t>Infrastructure Fund</t>
  </si>
  <si>
    <t>Cash &amp; Other Assets</t>
  </si>
  <si>
    <t>Total Assets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</si>
</sst>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>
    <font>
      <sz val="11"/>
      <color rgb="FF000000"/>
      <name val="Calibri"/>
    </font>
    <font>
      <b/>
      <sz val="11"/>
      <color rgb="FF000000"/>
      <name val="Corbel"/>
    </font>
    <font>
      <sz val="11"/>
      <name val="Calibri"/>
    </font>
    <font>
      <sz val="11"/>
      <color rgb="FF000000"/>
      <name val="Corbel"/>
    </font>
    <font>
      <b/>
      <sz val="11"/>
      <color rgb="FFFF0000"/>
      <name val="Corbel"/>
    </font>
    <font>
      <sz val="11"/>
      <color rgb="FFFF0000"/>
      <name val="Corbe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D0CECE"/>
        <bgColor rgb="FFD0CECE"/>
      </patternFill>
    </fill>
    <fill>
      <patternFill patternType="solid">
        <fgColor rgb="FFC8C8C8"/>
        <bgColor rgb="FFC8C8C8"/>
      </patternFill>
    </fill>
  </fills>
  <borders count="2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1" fillId="2" borderId="6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3" fontId="3" fillId="0" borderId="7" xfId="0" applyNumberFormat="1" applyFont="1" applyBorder="1" applyAlignment="1">
      <alignment vertical="center" wrapText="1"/>
    </xf>
    <xf numFmtId="2" fontId="3" fillId="0" borderId="7" xfId="0" applyNumberFormat="1" applyFont="1" applyBorder="1" applyAlignment="1">
      <alignment vertical="center" wrapText="1"/>
    </xf>
    <xf numFmtId="3" fontId="3" fillId="0" borderId="0" xfId="0" applyNumberFormat="1" applyFont="1"/>
    <xf numFmtId="0" fontId="3" fillId="0" borderId="5" xfId="0" applyFont="1" applyBorder="1" applyAlignment="1">
      <alignment horizontal="left" vertical="center" wrapText="1"/>
    </xf>
    <xf numFmtId="0" fontId="1" fillId="2" borderId="9" xfId="0" applyFont="1" applyFill="1" applyBorder="1" applyAlignment="1">
      <alignment vertical="center" wrapText="1"/>
    </xf>
    <xf numFmtId="3" fontId="1" fillId="2" borderId="6" xfId="0" applyNumberFormat="1" applyFont="1" applyFill="1" applyBorder="1" applyAlignment="1">
      <alignment vertical="center" wrapText="1"/>
    </xf>
    <xf numFmtId="1" fontId="1" fillId="3" borderId="6" xfId="0" applyNumberFormat="1" applyFont="1" applyFill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1" fillId="0" borderId="2" xfId="0" applyFont="1" applyBorder="1" applyAlignment="1">
      <alignment vertical="top" wrapText="1"/>
    </xf>
    <xf numFmtId="0" fontId="5" fillId="0" borderId="17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43" fontId="3" fillId="4" borderId="6" xfId="1" applyFont="1" applyFill="1" applyBorder="1" applyAlignment="1">
      <alignment horizontal="right" vertical="center" wrapText="1"/>
    </xf>
    <xf numFmtId="43" fontId="3" fillId="4" borderId="6" xfId="1" applyFont="1" applyFill="1" applyBorder="1" applyAlignment="1">
      <alignment horizontal="left" vertical="center" wrapText="1"/>
    </xf>
    <xf numFmtId="43" fontId="3" fillId="0" borderId="7" xfId="1" applyFont="1" applyBorder="1" applyAlignment="1">
      <alignment horizontal="left" vertical="center" wrapText="1"/>
    </xf>
    <xf numFmtId="43" fontId="3" fillId="0" borderId="7" xfId="1" applyFont="1" applyBorder="1" applyAlignment="1">
      <alignment horizontal="right" vertical="center" wrapText="1"/>
    </xf>
    <xf numFmtId="43" fontId="3" fillId="4" borderId="6" xfId="1" applyFont="1" applyFill="1" applyBorder="1" applyAlignment="1">
      <alignment vertical="center" wrapText="1"/>
    </xf>
    <xf numFmtId="43" fontId="3" fillId="0" borderId="7" xfId="1" applyFont="1" applyBorder="1" applyAlignment="1">
      <alignment horizontal="center" vertical="center" wrapText="1"/>
    </xf>
    <xf numFmtId="43" fontId="3" fillId="4" borderId="6" xfId="1" applyFont="1" applyFill="1" applyBorder="1" applyAlignment="1">
      <alignment horizontal="center" vertical="center" wrapText="1"/>
    </xf>
    <xf numFmtId="43" fontId="4" fillId="4" borderId="6" xfId="1" applyFont="1" applyFill="1" applyBorder="1" applyAlignment="1">
      <alignment horizontal="right" vertical="center" wrapText="1"/>
    </xf>
    <xf numFmtId="43" fontId="3" fillId="0" borderId="7" xfId="1" applyFont="1" applyBorder="1" applyAlignment="1">
      <alignment vertical="center" wrapText="1"/>
    </xf>
    <xf numFmtId="43" fontId="4" fillId="4" borderId="16" xfId="1" applyFont="1" applyFill="1" applyBorder="1" applyAlignment="1">
      <alignment vertical="center" wrapText="1"/>
    </xf>
    <xf numFmtId="43" fontId="3" fillId="4" borderId="18" xfId="1" applyFont="1" applyFill="1" applyBorder="1" applyAlignment="1">
      <alignment horizontal="right" vertical="center" wrapText="1"/>
    </xf>
    <xf numFmtId="43" fontId="3" fillId="4" borderId="18" xfId="1" applyFont="1" applyFill="1" applyBorder="1" applyAlignment="1">
      <alignment horizontal="left" vertical="center" wrapText="1"/>
    </xf>
    <xf numFmtId="43" fontId="3" fillId="0" borderId="4" xfId="1" applyFont="1" applyBorder="1" applyAlignment="1">
      <alignment horizontal="left" vertical="center" wrapText="1"/>
    </xf>
    <xf numFmtId="43" fontId="3" fillId="0" borderId="4" xfId="1" applyFont="1" applyBorder="1" applyAlignment="1">
      <alignment horizontal="right" vertical="center" wrapText="1"/>
    </xf>
    <xf numFmtId="43" fontId="3" fillId="4" borderId="19" xfId="1" applyFont="1" applyFill="1" applyBorder="1" applyAlignment="1">
      <alignment horizontal="right" vertical="center" wrapText="1"/>
    </xf>
    <xf numFmtId="43" fontId="3" fillId="4" borderId="19" xfId="1" applyFont="1" applyFill="1" applyBorder="1" applyAlignment="1">
      <alignment horizontal="left" vertical="center" wrapText="1"/>
    </xf>
    <xf numFmtId="43" fontId="3" fillId="0" borderId="15" xfId="1" applyFont="1" applyBorder="1" applyAlignment="1">
      <alignment horizontal="left" vertical="center" wrapText="1"/>
    </xf>
    <xf numFmtId="43" fontId="1" fillId="4" borderId="18" xfId="1" applyFont="1" applyFill="1" applyBorder="1" applyAlignment="1">
      <alignment horizontal="right" vertical="center" wrapText="1"/>
    </xf>
    <xf numFmtId="43" fontId="1" fillId="0" borderId="7" xfId="1" applyFont="1" applyBorder="1" applyAlignment="1">
      <alignment horizontal="left" vertical="center" wrapText="1"/>
    </xf>
    <xf numFmtId="43" fontId="3" fillId="0" borderId="0" xfId="0" applyNumberFormat="1" applyFont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2" xfId="0" applyFont="1" applyBorder="1" applyAlignment="1">
      <alignment horizontal="center" vertical="center" wrapText="1"/>
    </xf>
    <xf numFmtId="0" fontId="2" fillId="0" borderId="12" xfId="0" applyFont="1" applyBorder="1"/>
    <xf numFmtId="0" fontId="2" fillId="0" borderId="5" xfId="0" applyFont="1" applyBorder="1"/>
    <xf numFmtId="0" fontId="1" fillId="0" borderId="8" xfId="0" applyFont="1" applyBorder="1" applyAlignment="1">
      <alignment horizontal="center" vertical="center" wrapText="1"/>
    </xf>
    <xf numFmtId="0" fontId="2" fillId="0" borderId="10" xfId="0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7" xfId="0" applyFont="1" applyBorder="1"/>
    <xf numFmtId="0" fontId="2" fillId="0" borderId="14" xfId="0" applyFont="1" applyBorder="1"/>
    <xf numFmtId="0" fontId="2" fillId="0" borderId="15" xfId="0" applyFont="1" applyBorder="1"/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2" fillId="0" borderId="4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E23" sqref="E23"/>
    </sheetView>
  </sheetViews>
  <sheetFormatPr defaultColWidth="14.42578125" defaultRowHeight="15" customHeight="1"/>
  <cols>
    <col min="1" max="1" width="18.140625" customWidth="1"/>
    <col min="2" max="8" width="11.42578125" customWidth="1"/>
    <col min="9" max="9" width="7" customWidth="1"/>
    <col min="10" max="12" width="9.140625" customWidth="1"/>
    <col min="13" max="26" width="8.7109375" customWidth="1"/>
  </cols>
  <sheetData>
    <row r="1" spans="1:26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49" t="s">
        <v>1</v>
      </c>
      <c r="B2" s="50" t="s">
        <v>2</v>
      </c>
      <c r="C2" s="51"/>
      <c r="D2" s="50" t="s">
        <v>3</v>
      </c>
      <c r="E2" s="51"/>
      <c r="F2" s="52" t="s">
        <v>4</v>
      </c>
      <c r="G2" s="51"/>
      <c r="H2" s="53" t="s">
        <v>5</v>
      </c>
      <c r="I2" s="5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41"/>
      <c r="B3" s="2" t="s">
        <v>6</v>
      </c>
      <c r="C3" s="2" t="s">
        <v>7</v>
      </c>
      <c r="D3" s="2" t="s">
        <v>6</v>
      </c>
      <c r="E3" s="2" t="s">
        <v>7</v>
      </c>
      <c r="F3" s="2" t="s">
        <v>6</v>
      </c>
      <c r="G3" s="2" t="s">
        <v>7</v>
      </c>
      <c r="H3" s="2" t="s">
        <v>8</v>
      </c>
      <c r="I3" s="2" t="s">
        <v>9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3" t="s">
        <v>10</v>
      </c>
      <c r="B4" s="4">
        <v>92146</v>
      </c>
      <c r="C4" s="4">
        <v>50744</v>
      </c>
      <c r="D4" s="4">
        <v>434536</v>
      </c>
      <c r="E4" s="4">
        <v>226469</v>
      </c>
      <c r="F4" s="4">
        <v>526682</v>
      </c>
      <c r="G4" s="4">
        <v>277213</v>
      </c>
      <c r="H4" s="4">
        <f t="shared" ref="H4:H9" si="0">SUM(F4:G4)</f>
        <v>803895</v>
      </c>
      <c r="I4" s="5">
        <f t="shared" ref="I4:I10" si="1">H4/$H$10*100</f>
        <v>9.5585899190790595</v>
      </c>
      <c r="J4" s="1"/>
      <c r="K4" s="1"/>
      <c r="L4" s="6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7" t="s">
        <v>11</v>
      </c>
      <c r="B5" s="4">
        <v>699052</v>
      </c>
      <c r="C5" s="4">
        <v>353531</v>
      </c>
      <c r="D5" s="4">
        <v>1428686</v>
      </c>
      <c r="E5" s="4">
        <v>569073</v>
      </c>
      <c r="F5" s="4">
        <v>2127738</v>
      </c>
      <c r="G5" s="4">
        <v>922604</v>
      </c>
      <c r="H5" s="4">
        <f t="shared" si="0"/>
        <v>3050342</v>
      </c>
      <c r="I5" s="5">
        <f t="shared" si="1"/>
        <v>36.26962263845833</v>
      </c>
      <c r="J5" s="1"/>
      <c r="K5" s="1"/>
      <c r="L5" s="6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7" t="s">
        <v>12</v>
      </c>
      <c r="B6" s="4">
        <v>661128</v>
      </c>
      <c r="C6" s="4">
        <v>403449</v>
      </c>
      <c r="D6" s="4">
        <v>994954</v>
      </c>
      <c r="E6" s="4">
        <v>289474</v>
      </c>
      <c r="F6" s="4">
        <v>1656082</v>
      </c>
      <c r="G6" s="4">
        <v>692923</v>
      </c>
      <c r="H6" s="4">
        <f t="shared" si="0"/>
        <v>2349005</v>
      </c>
      <c r="I6" s="5">
        <f t="shared" si="1"/>
        <v>27.930482852693828</v>
      </c>
      <c r="J6" s="1"/>
      <c r="K6" s="1"/>
      <c r="L6" s="6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7" t="s">
        <v>13</v>
      </c>
      <c r="B7" s="4">
        <v>571858</v>
      </c>
      <c r="C7" s="4">
        <v>330075</v>
      </c>
      <c r="D7" s="4">
        <v>507172</v>
      </c>
      <c r="E7" s="4">
        <v>102914</v>
      </c>
      <c r="F7" s="4">
        <v>1079030</v>
      </c>
      <c r="G7" s="4">
        <v>432989</v>
      </c>
      <c r="H7" s="4">
        <f t="shared" si="0"/>
        <v>1512019</v>
      </c>
      <c r="I7" s="5">
        <f t="shared" si="1"/>
        <v>17.978429485014836</v>
      </c>
      <c r="J7" s="1"/>
      <c r="K7" s="1"/>
      <c r="L7" s="6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7" t="s">
        <v>14</v>
      </c>
      <c r="B8" s="4">
        <v>221090</v>
      </c>
      <c r="C8" s="4">
        <v>90917</v>
      </c>
      <c r="D8" s="4">
        <v>140744</v>
      </c>
      <c r="E8" s="4">
        <v>17914</v>
      </c>
      <c r="F8" s="4">
        <v>361834</v>
      </c>
      <c r="G8" s="4">
        <v>108831</v>
      </c>
      <c r="H8" s="4">
        <f t="shared" si="0"/>
        <v>470665</v>
      </c>
      <c r="I8" s="5">
        <f t="shared" si="1"/>
        <v>5.5963698297207296</v>
      </c>
      <c r="J8" s="1"/>
      <c r="K8" s="1"/>
      <c r="L8" s="6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3" t="s">
        <v>17</v>
      </c>
      <c r="B9" s="4">
        <v>105917</v>
      </c>
      <c r="C9" s="4">
        <v>29443</v>
      </c>
      <c r="D9" s="4">
        <v>80793</v>
      </c>
      <c r="E9" s="4">
        <v>8105</v>
      </c>
      <c r="F9" s="4">
        <v>186710</v>
      </c>
      <c r="G9" s="4">
        <v>37548</v>
      </c>
      <c r="H9" s="4">
        <f t="shared" si="0"/>
        <v>224258</v>
      </c>
      <c r="I9" s="5">
        <f t="shared" si="1"/>
        <v>2.6665052750332214</v>
      </c>
      <c r="J9" s="1"/>
      <c r="K9" s="1"/>
      <c r="L9" s="6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8" t="s">
        <v>4</v>
      </c>
      <c r="B10" s="9">
        <f t="shared" ref="B10:H10" si="2">SUM(B4:B9)</f>
        <v>2351191</v>
      </c>
      <c r="C10" s="9">
        <f t="shared" si="2"/>
        <v>1258159</v>
      </c>
      <c r="D10" s="9">
        <f t="shared" si="2"/>
        <v>3586885</v>
      </c>
      <c r="E10" s="9">
        <f t="shared" si="2"/>
        <v>1213949</v>
      </c>
      <c r="F10" s="9">
        <f t="shared" si="2"/>
        <v>5938076</v>
      </c>
      <c r="G10" s="9">
        <f t="shared" si="2"/>
        <v>2472108</v>
      </c>
      <c r="H10" s="9">
        <f t="shared" si="2"/>
        <v>8410184</v>
      </c>
      <c r="I10" s="10">
        <f t="shared" si="1"/>
        <v>100</v>
      </c>
      <c r="J10" s="1"/>
      <c r="K10" s="1"/>
      <c r="L10" s="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A1:I1"/>
    <mergeCell ref="A2:A3"/>
    <mergeCell ref="B2:C2"/>
    <mergeCell ref="D2:E2"/>
    <mergeCell ref="F2:G2"/>
    <mergeCell ref="H2:I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="90" zoomScaleNormal="90" workbookViewId="0">
      <selection activeCell="J28" sqref="J28"/>
    </sheetView>
  </sheetViews>
  <sheetFormatPr defaultColWidth="14.42578125" defaultRowHeight="15" customHeight="1"/>
  <cols>
    <col min="1" max="1" width="20.28515625" customWidth="1"/>
    <col min="2" max="2" width="18.42578125" customWidth="1"/>
    <col min="3" max="3" width="14.85546875" customWidth="1"/>
    <col min="4" max="4" width="12.42578125" customWidth="1"/>
    <col min="5" max="5" width="15.28515625" customWidth="1"/>
    <col min="6" max="6" width="15.140625" customWidth="1"/>
    <col min="7" max="7" width="13.7109375" customWidth="1"/>
    <col min="8" max="8" width="20.28515625" customWidth="1"/>
    <col min="9" max="9" width="15.28515625" customWidth="1"/>
    <col min="10" max="10" width="12" customWidth="1"/>
    <col min="11" max="11" width="12.7109375" bestFit="1" customWidth="1"/>
    <col min="12" max="26" width="8.7109375" customWidth="1"/>
  </cols>
  <sheetData>
    <row r="1" spans="1:26">
      <c r="A1" s="37" t="s">
        <v>15</v>
      </c>
      <c r="B1" s="38"/>
      <c r="C1" s="38"/>
      <c r="D1" s="38"/>
      <c r="E1" s="38"/>
      <c r="F1" s="38"/>
      <c r="G1" s="38"/>
      <c r="H1" s="38"/>
      <c r="I1" s="38"/>
      <c r="J1" s="38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9.25" customHeight="1">
      <c r="A2" s="39" t="s">
        <v>16</v>
      </c>
      <c r="B2" s="39" t="s">
        <v>18</v>
      </c>
      <c r="C2" s="39" t="s">
        <v>19</v>
      </c>
      <c r="D2" s="42" t="s">
        <v>20</v>
      </c>
      <c r="E2" s="43"/>
      <c r="F2" s="43"/>
      <c r="G2" s="43"/>
      <c r="H2" s="44"/>
      <c r="I2" s="42" t="s">
        <v>21</v>
      </c>
      <c r="J2" s="4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0.75" hidden="1" customHeight="1">
      <c r="A3" s="40"/>
      <c r="B3" s="40"/>
      <c r="C3" s="40"/>
      <c r="D3" s="45"/>
      <c r="E3" s="38"/>
      <c r="F3" s="38"/>
      <c r="G3" s="38"/>
      <c r="H3" s="46"/>
      <c r="I3" s="47"/>
      <c r="J3" s="4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>
      <c r="A4" s="40"/>
      <c r="B4" s="40"/>
      <c r="C4" s="40"/>
      <c r="D4" s="39" t="s">
        <v>22</v>
      </c>
      <c r="E4" s="39" t="s">
        <v>23</v>
      </c>
      <c r="F4" s="39" t="s">
        <v>24</v>
      </c>
      <c r="G4" s="39" t="s">
        <v>25</v>
      </c>
      <c r="H4" s="39" t="s">
        <v>26</v>
      </c>
      <c r="I4" s="47"/>
      <c r="J4" s="4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40"/>
      <c r="B5" s="41"/>
      <c r="C5" s="41"/>
      <c r="D5" s="41"/>
      <c r="E5" s="41"/>
      <c r="F5" s="41"/>
      <c r="G5" s="41"/>
      <c r="H5" s="41"/>
      <c r="I5" s="45"/>
      <c r="J5" s="46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40"/>
      <c r="B6" s="39" t="s">
        <v>27</v>
      </c>
      <c r="C6" s="39" t="s">
        <v>27</v>
      </c>
      <c r="D6" s="39" t="s">
        <v>27</v>
      </c>
      <c r="E6" s="39" t="s">
        <v>27</v>
      </c>
      <c r="F6" s="39" t="s">
        <v>27</v>
      </c>
      <c r="G6" s="39" t="s">
        <v>27</v>
      </c>
      <c r="H6" s="39" t="s">
        <v>27</v>
      </c>
      <c r="I6" s="39" t="s">
        <v>27</v>
      </c>
      <c r="J6" s="39" t="s">
        <v>28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41"/>
      <c r="B7" s="41"/>
      <c r="C7" s="41"/>
      <c r="D7" s="41"/>
      <c r="E7" s="41"/>
      <c r="F7" s="41"/>
      <c r="G7" s="41"/>
      <c r="H7" s="41"/>
      <c r="I7" s="41"/>
      <c r="J7" s="4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>
      <c r="A8" s="3" t="s">
        <v>29</v>
      </c>
      <c r="B8" s="17">
        <v>79076.289999999994</v>
      </c>
      <c r="C8" s="18">
        <v>32835.79</v>
      </c>
      <c r="D8" s="19">
        <v>775.57</v>
      </c>
      <c r="E8" s="20">
        <v>401051.05</v>
      </c>
      <c r="F8" s="19">
        <v>85810.7</v>
      </c>
      <c r="G8" s="19">
        <v>6647.91</v>
      </c>
      <c r="H8" s="18">
        <v>494285.24</v>
      </c>
      <c r="I8" s="19">
        <v>606197.31999999995</v>
      </c>
      <c r="J8" s="19">
        <f t="shared" ref="J8:J32" si="0">I8/$I$32*100</f>
        <v>7.0180115260454867</v>
      </c>
      <c r="K8" s="36"/>
      <c r="L8" s="36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>
      <c r="A9" s="3" t="s">
        <v>30</v>
      </c>
      <c r="B9" s="21">
        <v>0</v>
      </c>
      <c r="C9" s="18">
        <v>55862.19</v>
      </c>
      <c r="D9" s="22" t="s">
        <v>31</v>
      </c>
      <c r="E9" s="22" t="s">
        <v>31</v>
      </c>
      <c r="F9" s="22" t="s">
        <v>31</v>
      </c>
      <c r="G9" s="22" t="s">
        <v>31</v>
      </c>
      <c r="H9" s="23" t="s">
        <v>31</v>
      </c>
      <c r="I9" s="19">
        <v>55862.19</v>
      </c>
      <c r="J9" s="19">
        <f t="shared" si="0"/>
        <v>0.64672257754313889</v>
      </c>
      <c r="K9" s="36"/>
      <c r="L9" s="36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1" t="s">
        <v>32</v>
      </c>
      <c r="B10" s="24">
        <f t="shared" ref="B10:I10" si="1">SUM(B11:B15)</f>
        <v>638797.87</v>
      </c>
      <c r="C10" s="24">
        <f t="shared" si="1"/>
        <v>640134.92999999982</v>
      </c>
      <c r="D10" s="24">
        <f t="shared" si="1"/>
        <v>5358.4400000000005</v>
      </c>
      <c r="E10" s="24">
        <f t="shared" si="1"/>
        <v>2828457.2699999996</v>
      </c>
      <c r="F10" s="24">
        <f t="shared" si="1"/>
        <v>1698022.3</v>
      </c>
      <c r="G10" s="24">
        <f t="shared" si="1"/>
        <v>502353.94999999995</v>
      </c>
      <c r="H10" s="24">
        <f t="shared" si="1"/>
        <v>5034191.9600000009</v>
      </c>
      <c r="I10" s="24">
        <f t="shared" si="1"/>
        <v>6313124.75</v>
      </c>
      <c r="J10" s="19">
        <f t="shared" si="0"/>
        <v>73.08772374787641</v>
      </c>
      <c r="K10" s="36"/>
      <c r="L10" s="3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2" t="s">
        <v>33</v>
      </c>
      <c r="B11" s="17">
        <v>422440.89</v>
      </c>
      <c r="C11" s="18">
        <v>474490.62</v>
      </c>
      <c r="D11" s="19">
        <v>2202.8000000000002</v>
      </c>
      <c r="E11" s="20">
        <v>2082613.07</v>
      </c>
      <c r="F11" s="19">
        <v>1229289.46</v>
      </c>
      <c r="G11" s="19">
        <v>323328.39</v>
      </c>
      <c r="H11" s="18">
        <v>3637433.72</v>
      </c>
      <c r="I11" s="25">
        <v>4534365.2300000004</v>
      </c>
      <c r="J11" s="19">
        <f t="shared" si="0"/>
        <v>52.494833608700056</v>
      </c>
      <c r="K11" s="36"/>
      <c r="L11" s="36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2" t="s">
        <v>34</v>
      </c>
      <c r="B12" s="17">
        <v>216356.98</v>
      </c>
      <c r="C12" s="18">
        <v>165162.79999999999</v>
      </c>
      <c r="D12" s="19">
        <v>3154.14</v>
      </c>
      <c r="E12" s="20">
        <v>676444.56</v>
      </c>
      <c r="F12" s="19">
        <v>438555.14</v>
      </c>
      <c r="G12" s="19">
        <v>173747.72</v>
      </c>
      <c r="H12" s="18">
        <v>1291901.56</v>
      </c>
      <c r="I12" s="25">
        <v>1673421.34</v>
      </c>
      <c r="J12" s="19">
        <f t="shared" si="0"/>
        <v>19.373378707861139</v>
      </c>
      <c r="K12" s="36"/>
      <c r="L12" s="36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>
      <c r="A13" s="12" t="s">
        <v>35</v>
      </c>
      <c r="B13" s="23">
        <v>0</v>
      </c>
      <c r="C13" s="18">
        <v>373.57</v>
      </c>
      <c r="D13" s="22">
        <v>0</v>
      </c>
      <c r="E13" s="19">
        <v>8300.8799999999992</v>
      </c>
      <c r="F13" s="19">
        <v>2130.64</v>
      </c>
      <c r="G13" s="19">
        <v>761.76</v>
      </c>
      <c r="H13" s="18">
        <v>11193.28</v>
      </c>
      <c r="I13" s="19">
        <v>11566.85</v>
      </c>
      <c r="J13" s="19">
        <f t="shared" si="0"/>
        <v>0.13391066562293488</v>
      </c>
      <c r="K13" s="36"/>
      <c r="L13" s="3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2" t="s">
        <v>36</v>
      </c>
      <c r="B14" s="23">
        <v>0</v>
      </c>
      <c r="C14" s="18">
        <v>107.94</v>
      </c>
      <c r="D14" s="22">
        <v>1.5</v>
      </c>
      <c r="E14" s="19">
        <v>58323.55</v>
      </c>
      <c r="F14" s="19">
        <v>23896.720000000001</v>
      </c>
      <c r="G14" s="19">
        <v>4214.97</v>
      </c>
      <c r="H14" s="18">
        <v>86436.74</v>
      </c>
      <c r="I14" s="19">
        <v>86544.67</v>
      </c>
      <c r="J14" s="19">
        <f t="shared" si="0"/>
        <v>1.0019369461709318</v>
      </c>
      <c r="K14" s="36"/>
      <c r="L14" s="36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2" t="s">
        <v>37</v>
      </c>
      <c r="B15" s="23">
        <v>0</v>
      </c>
      <c r="C15" s="23" t="s">
        <v>31</v>
      </c>
      <c r="D15" s="22">
        <v>0</v>
      </c>
      <c r="E15" s="19">
        <v>2775.21</v>
      </c>
      <c r="F15" s="19">
        <v>4150.34</v>
      </c>
      <c r="G15" s="19">
        <v>301.11</v>
      </c>
      <c r="H15" s="18">
        <v>7226.66</v>
      </c>
      <c r="I15" s="19">
        <v>7226.66</v>
      </c>
      <c r="J15" s="19">
        <f t="shared" si="0"/>
        <v>8.3663819521359609E-2</v>
      </c>
      <c r="K15" s="36"/>
      <c r="L15" s="36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3" t="s">
        <v>38</v>
      </c>
      <c r="B16" s="17">
        <v>13738.79</v>
      </c>
      <c r="C16" s="18">
        <v>14227.48</v>
      </c>
      <c r="D16" s="19">
        <v>73.66</v>
      </c>
      <c r="E16" s="19">
        <v>68049.37</v>
      </c>
      <c r="F16" s="19">
        <v>30516.35</v>
      </c>
      <c r="G16" s="19">
        <v>12106.79</v>
      </c>
      <c r="H16" s="18">
        <v>110746.18</v>
      </c>
      <c r="I16" s="19">
        <v>138712.45000000001</v>
      </c>
      <c r="J16" s="19">
        <f t="shared" si="0"/>
        <v>1.6058889420791373</v>
      </c>
      <c r="K16" s="36"/>
      <c r="L16" s="36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">
      <c r="A17" s="11" t="s">
        <v>39</v>
      </c>
      <c r="B17" s="24">
        <f t="shared" ref="B17:I17" si="2">SUM(B18:B19)</f>
        <v>41053.9</v>
      </c>
      <c r="C17" s="24">
        <f t="shared" si="2"/>
        <v>141726.54</v>
      </c>
      <c r="D17" s="24">
        <f t="shared" si="2"/>
        <v>815.90000000000009</v>
      </c>
      <c r="E17" s="24">
        <f t="shared" si="2"/>
        <v>168153.4</v>
      </c>
      <c r="F17" s="24">
        <f t="shared" si="2"/>
        <v>70434.310000000012</v>
      </c>
      <c r="G17" s="24">
        <f t="shared" si="2"/>
        <v>46492.83</v>
      </c>
      <c r="H17" s="24">
        <f t="shared" si="2"/>
        <v>285896.43</v>
      </c>
      <c r="I17" s="24">
        <f t="shared" si="2"/>
        <v>468676.87</v>
      </c>
      <c r="J17" s="19">
        <f t="shared" si="0"/>
        <v>5.4259224960792007</v>
      </c>
      <c r="K17" s="36"/>
      <c r="L17" s="36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2" t="s">
        <v>40</v>
      </c>
      <c r="B18" s="17">
        <v>41053.9</v>
      </c>
      <c r="C18" s="18">
        <v>141726.54</v>
      </c>
      <c r="D18" s="19">
        <v>805.19</v>
      </c>
      <c r="E18" s="20">
        <v>162640.97</v>
      </c>
      <c r="F18" s="19">
        <v>68740.710000000006</v>
      </c>
      <c r="G18" s="19">
        <v>46190.46</v>
      </c>
      <c r="H18" s="18">
        <v>278377.32</v>
      </c>
      <c r="I18" s="19">
        <v>461157.76</v>
      </c>
      <c r="J18" s="19">
        <f t="shared" si="0"/>
        <v>5.3388729514761275</v>
      </c>
      <c r="K18" s="36"/>
      <c r="L18" s="36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>
      <c r="A19" s="12" t="s">
        <v>41</v>
      </c>
      <c r="B19" s="23">
        <v>0</v>
      </c>
      <c r="C19" s="23">
        <v>0</v>
      </c>
      <c r="D19" s="19">
        <v>10.71</v>
      </c>
      <c r="E19" s="19">
        <v>5512.43</v>
      </c>
      <c r="F19" s="19">
        <v>1693.6</v>
      </c>
      <c r="G19" s="19">
        <v>302.37</v>
      </c>
      <c r="H19" s="18">
        <v>7519.11</v>
      </c>
      <c r="I19" s="19">
        <v>7519.11</v>
      </c>
      <c r="J19" s="19">
        <f t="shared" si="0"/>
        <v>8.7049544603073931E-2</v>
      </c>
      <c r="K19" s="36"/>
      <c r="L19" s="36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>
      <c r="A20" s="3" t="s">
        <v>42</v>
      </c>
      <c r="B20" s="23">
        <v>0</v>
      </c>
      <c r="C20" s="18">
        <v>1243.5</v>
      </c>
      <c r="D20" s="22">
        <v>0</v>
      </c>
      <c r="E20" s="19">
        <v>2835.51</v>
      </c>
      <c r="F20" s="19">
        <v>641.38</v>
      </c>
      <c r="G20" s="19">
        <v>2192.84</v>
      </c>
      <c r="H20" s="18">
        <v>5669.73</v>
      </c>
      <c r="I20" s="19">
        <v>6913.22</v>
      </c>
      <c r="J20" s="19">
        <f t="shared" si="0"/>
        <v>8.0035090953698346E-2</v>
      </c>
      <c r="K20" s="36"/>
      <c r="L20" s="36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>
      <c r="A21" s="13" t="s">
        <v>43</v>
      </c>
      <c r="B21" s="26">
        <f t="shared" ref="B21:I21" si="3">SUM(B22:B23)</f>
        <v>84767.95</v>
      </c>
      <c r="C21" s="26">
        <f t="shared" si="3"/>
        <v>33247.050000000003</v>
      </c>
      <c r="D21" s="26">
        <f t="shared" si="3"/>
        <v>641.77</v>
      </c>
      <c r="E21" s="26">
        <f t="shared" si="3"/>
        <v>312574.3</v>
      </c>
      <c r="F21" s="26">
        <f t="shared" si="3"/>
        <v>172196.87</v>
      </c>
      <c r="G21" s="26">
        <f t="shared" si="3"/>
        <v>105715.86</v>
      </c>
      <c r="H21" s="26">
        <f t="shared" si="3"/>
        <v>591128.80999999994</v>
      </c>
      <c r="I21" s="26">
        <f t="shared" si="3"/>
        <v>709143.82</v>
      </c>
      <c r="J21" s="19">
        <f t="shared" si="0"/>
        <v>8.2098342209495847</v>
      </c>
      <c r="K21" s="36"/>
      <c r="L21" s="36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4" t="s">
        <v>44</v>
      </c>
      <c r="B22" s="27">
        <v>84767.95</v>
      </c>
      <c r="C22" s="28">
        <v>33247.050000000003</v>
      </c>
      <c r="D22" s="29">
        <v>345.63</v>
      </c>
      <c r="E22" s="30">
        <v>262391.34999999998</v>
      </c>
      <c r="F22" s="29">
        <v>155789.13</v>
      </c>
      <c r="G22" s="29">
        <v>89793.1</v>
      </c>
      <c r="H22" s="28">
        <v>508319.22</v>
      </c>
      <c r="I22" s="29">
        <v>626334.23</v>
      </c>
      <c r="J22" s="19">
        <f t="shared" si="0"/>
        <v>7.2511386973746843</v>
      </c>
      <c r="K22" s="36"/>
      <c r="L22" s="36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2" t="s">
        <v>45</v>
      </c>
      <c r="B23" s="23">
        <v>0</v>
      </c>
      <c r="C23" s="23">
        <v>0</v>
      </c>
      <c r="D23" s="19">
        <v>296.14</v>
      </c>
      <c r="E23" s="19">
        <v>50182.95</v>
      </c>
      <c r="F23" s="19">
        <v>16407.740000000002</v>
      </c>
      <c r="G23" s="19">
        <v>15922.76</v>
      </c>
      <c r="H23" s="18">
        <v>82809.59</v>
      </c>
      <c r="I23" s="19">
        <v>82809.59</v>
      </c>
      <c r="J23" s="19">
        <f t="shared" si="0"/>
        <v>0.95869552357489973</v>
      </c>
      <c r="K23" s="36"/>
      <c r="L23" s="36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>
      <c r="A24" s="3" t="s">
        <v>46</v>
      </c>
      <c r="B24" s="23">
        <v>0</v>
      </c>
      <c r="C24" s="18">
        <v>3209.89</v>
      </c>
      <c r="D24" s="22">
        <v>0</v>
      </c>
      <c r="E24" s="22">
        <v>0</v>
      </c>
      <c r="F24" s="22">
        <v>0</v>
      </c>
      <c r="G24" s="22">
        <v>0</v>
      </c>
      <c r="H24" s="23">
        <v>0</v>
      </c>
      <c r="I24" s="19">
        <v>3209.89</v>
      </c>
      <c r="J24" s="19">
        <f t="shared" si="0"/>
        <v>3.7161241520068333E-2</v>
      </c>
      <c r="K24" s="36"/>
      <c r="L24" s="36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1" t="s">
        <v>47</v>
      </c>
      <c r="B25" s="24">
        <f t="shared" ref="B25:I25" si="4">SUM(B26:B27)</f>
        <v>1537.25</v>
      </c>
      <c r="C25" s="24">
        <f t="shared" si="4"/>
        <v>9819.23</v>
      </c>
      <c r="D25" s="24">
        <f t="shared" si="4"/>
        <v>5.76</v>
      </c>
      <c r="E25" s="24">
        <f t="shared" si="4"/>
        <v>11808.18</v>
      </c>
      <c r="F25" s="24">
        <f t="shared" si="4"/>
        <v>837.68000000000006</v>
      </c>
      <c r="G25" s="24">
        <f t="shared" si="4"/>
        <v>0</v>
      </c>
      <c r="H25" s="24">
        <f t="shared" si="4"/>
        <v>12651.61</v>
      </c>
      <c r="I25" s="24">
        <f t="shared" si="4"/>
        <v>24008.09</v>
      </c>
      <c r="J25" s="19">
        <f t="shared" si="0"/>
        <v>0.27794423825288012</v>
      </c>
      <c r="K25" s="36"/>
      <c r="L25" s="36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2" t="s">
        <v>48</v>
      </c>
      <c r="B26" s="18">
        <v>994.08</v>
      </c>
      <c r="C26" s="18">
        <v>1725.37</v>
      </c>
      <c r="D26" s="22">
        <v>5.76</v>
      </c>
      <c r="E26" s="19">
        <v>5122.51</v>
      </c>
      <c r="F26" s="19">
        <v>625.33000000000004</v>
      </c>
      <c r="G26" s="22">
        <v>0</v>
      </c>
      <c r="H26" s="18">
        <v>5753.6</v>
      </c>
      <c r="I26" s="19">
        <v>8473.0499999999993</v>
      </c>
      <c r="J26" s="19">
        <f t="shared" si="0"/>
        <v>9.8093410509897519E-2</v>
      </c>
      <c r="K26" s="36"/>
      <c r="L26" s="36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2" t="s">
        <v>49</v>
      </c>
      <c r="B27" s="18">
        <v>543.16999999999996</v>
      </c>
      <c r="C27" s="18">
        <v>8093.86</v>
      </c>
      <c r="D27" s="22">
        <v>0</v>
      </c>
      <c r="E27" s="19">
        <v>6685.67</v>
      </c>
      <c r="F27" s="19">
        <v>212.35</v>
      </c>
      <c r="G27" s="22">
        <v>0</v>
      </c>
      <c r="H27" s="18">
        <v>6898.01</v>
      </c>
      <c r="I27" s="19">
        <v>15535.04</v>
      </c>
      <c r="J27" s="19">
        <f t="shared" si="0"/>
        <v>0.17985082774298258</v>
      </c>
      <c r="K27" s="36"/>
      <c r="L27" s="36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3" t="s">
        <v>50</v>
      </c>
      <c r="B28" s="17">
        <v>109416.94</v>
      </c>
      <c r="C28" s="18">
        <v>120294.8</v>
      </c>
      <c r="D28" s="22">
        <v>0</v>
      </c>
      <c r="E28" s="22">
        <v>0</v>
      </c>
      <c r="F28" s="22">
        <v>0</v>
      </c>
      <c r="G28" s="22">
        <v>0</v>
      </c>
      <c r="H28" s="23">
        <v>0</v>
      </c>
      <c r="I28" s="19">
        <v>229711.74</v>
      </c>
      <c r="J28" s="19">
        <f t="shared" si="0"/>
        <v>2.659397502760263</v>
      </c>
      <c r="K28" s="36"/>
      <c r="L28" s="36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3" t="s">
        <v>51</v>
      </c>
      <c r="B29" s="18">
        <v>88.13</v>
      </c>
      <c r="C29" s="18">
        <v>12646.34</v>
      </c>
      <c r="D29" s="22">
        <v>0</v>
      </c>
      <c r="E29" s="19">
        <v>18613.82</v>
      </c>
      <c r="F29" s="22">
        <v>0</v>
      </c>
      <c r="G29" s="22">
        <v>0</v>
      </c>
      <c r="H29" s="18">
        <v>18613.82</v>
      </c>
      <c r="I29" s="19">
        <v>31348.28</v>
      </c>
      <c r="J29" s="19">
        <f t="shared" si="0"/>
        <v>0.36292240678612897</v>
      </c>
      <c r="K29" s="36"/>
      <c r="L29" s="36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3" t="s">
        <v>52</v>
      </c>
      <c r="B30" s="18">
        <v>642.78</v>
      </c>
      <c r="C30" s="18">
        <v>4050.12</v>
      </c>
      <c r="D30" s="19">
        <v>101.06</v>
      </c>
      <c r="E30" s="19">
        <v>13715.7</v>
      </c>
      <c r="F30" s="22">
        <v>0</v>
      </c>
      <c r="G30" s="22">
        <v>0</v>
      </c>
      <c r="H30" s="18">
        <v>13816.76</v>
      </c>
      <c r="I30" s="19">
        <v>18509.66</v>
      </c>
      <c r="J30" s="19">
        <f t="shared" si="0"/>
        <v>0.21428832318688426</v>
      </c>
      <c r="K30" s="36"/>
      <c r="L30" s="36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5" t="s">
        <v>53</v>
      </c>
      <c r="B31" s="31">
        <v>8716.52</v>
      </c>
      <c r="C31" s="32">
        <v>8273.51</v>
      </c>
      <c r="D31" s="33">
        <v>130.36000000000001</v>
      </c>
      <c r="E31" s="33">
        <v>1085.78</v>
      </c>
      <c r="F31" s="33">
        <v>5763.43</v>
      </c>
      <c r="G31" s="33">
        <v>8348.31</v>
      </c>
      <c r="H31" s="32">
        <v>15327.87</v>
      </c>
      <c r="I31" s="33">
        <v>32317.89</v>
      </c>
      <c r="J31" s="19">
        <f t="shared" si="0"/>
        <v>0.37414768596712072</v>
      </c>
      <c r="K31" s="36"/>
      <c r="L31" s="36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6" t="s">
        <v>54</v>
      </c>
      <c r="B32" s="34">
        <f>SUM(B31,B30,B29,B28,B25,B24,B21,B20,B17,B16,B10,B9,B8)</f>
        <v>977836.42</v>
      </c>
      <c r="C32" s="34">
        <f t="shared" ref="C32:I32" si="5">SUM(C31,C30,C29,C28,C25,C24,C21,C20,C17,C16,C10,C9,C8)</f>
        <v>1077571.3699999999</v>
      </c>
      <c r="D32" s="34">
        <f t="shared" si="5"/>
        <v>7902.52</v>
      </c>
      <c r="E32" s="34">
        <f t="shared" si="5"/>
        <v>3826344.3799999994</v>
      </c>
      <c r="F32" s="34">
        <f t="shared" si="5"/>
        <v>2064223.02</v>
      </c>
      <c r="G32" s="34">
        <f t="shared" si="5"/>
        <v>683858.49</v>
      </c>
      <c r="H32" s="34">
        <f t="shared" si="5"/>
        <v>6582328.4100000011</v>
      </c>
      <c r="I32" s="34">
        <f t="shared" si="5"/>
        <v>8637736.1699999999</v>
      </c>
      <c r="J32" s="35">
        <f t="shared" si="0"/>
        <v>100</v>
      </c>
      <c r="K32" s="36"/>
      <c r="L32" s="36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0">
    <mergeCell ref="F4:F5"/>
    <mergeCell ref="G4:G5"/>
    <mergeCell ref="I2:J5"/>
    <mergeCell ref="H4:H5"/>
    <mergeCell ref="A1:J1"/>
    <mergeCell ref="A2:A7"/>
    <mergeCell ref="B2:B5"/>
    <mergeCell ref="B6:B7"/>
    <mergeCell ref="D6:D7"/>
    <mergeCell ref="E6:E7"/>
    <mergeCell ref="J6:J7"/>
    <mergeCell ref="C2:C5"/>
    <mergeCell ref="D2:H3"/>
    <mergeCell ref="F6:F7"/>
    <mergeCell ref="G6:G7"/>
    <mergeCell ref="H6:H7"/>
    <mergeCell ref="I6:I7"/>
    <mergeCell ref="C6:C7"/>
    <mergeCell ref="D4:D5"/>
    <mergeCell ref="E4:E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RSA MEM</vt:lpstr>
      <vt:lpstr>SPFA Q4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Emuesiri Ojo</dc:creator>
  <cp:lastModifiedBy>Yemi Kale</cp:lastModifiedBy>
  <dcterms:created xsi:type="dcterms:W3CDTF">2019-03-14T12:55:38Z</dcterms:created>
  <dcterms:modified xsi:type="dcterms:W3CDTF">2019-03-14T13:56:36Z</dcterms:modified>
</cp:coreProperties>
</file>